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/>
  <mc:AlternateContent xmlns:mc="http://schemas.openxmlformats.org/markup-compatibility/2006">
    <mc:Choice Requires="x15">
      <x15ac:absPath xmlns:x15ac="http://schemas.microsoft.com/office/spreadsheetml/2010/11/ac" url="\\mfnso.local\dfs\Nov\V\УБПвОЭ\ОБПвСГИ\Бюджет 2026-2028\Расчеты и обоснования\210\"/>
    </mc:Choice>
  </mc:AlternateContent>
  <xr:revisionPtr revIDLastSave="0" documentId="13_ncr:1_{D514AF0E-1EAE-478A-B629-DDAF0D9F09C2}" xr6:coauthVersionLast="36" xr6:coauthVersionMax="36" xr10:uidLastSave="{00000000-0000-0000-0000-000000000000}"/>
  <bookViews>
    <workbookView xWindow="0" yWindow="0" windowWidth="28800" windowHeight="12210" activeTab="2" xr2:uid="{00000000-000D-0000-FFFF-FFFF00000000}"/>
  </bookViews>
  <sheets>
    <sheet name="2026" sheetId="1" r:id="rId1"/>
    <sheet name="2027" sheetId="2" r:id="rId2"/>
    <sheet name="2028" sheetId="3" r:id="rId3"/>
  </sheets>
  <definedNames>
    <definedName name="_xlnm.Print_Area" localSheetId="0">'2026'!$A$1:$J$35</definedName>
    <definedName name="_xlnm.Print_Area" localSheetId="1">'2027'!$A$1:$J$35</definedName>
    <definedName name="_xlnm.Print_Area" localSheetId="2">'2028'!$A$1:$J$33</definedName>
  </definedNames>
  <calcPr calcId="191029" iterate="1"/>
</workbook>
</file>

<file path=xl/calcChain.xml><?xml version="1.0" encoding="utf-8"?>
<calcChain xmlns="http://schemas.openxmlformats.org/spreadsheetml/2006/main">
  <c r="J27" i="3" l="1"/>
  <c r="I27" i="3"/>
  <c r="H27" i="3"/>
  <c r="J26" i="3"/>
  <c r="I26" i="3"/>
  <c r="H26" i="3"/>
  <c r="J25" i="3"/>
  <c r="J23" i="3" s="1"/>
  <c r="I25" i="3"/>
  <c r="I23" i="3" s="1"/>
  <c r="H25" i="3"/>
  <c r="H23" i="3"/>
  <c r="J28" i="2"/>
  <c r="J26" i="2" s="1"/>
  <c r="J24" i="2"/>
  <c r="I24" i="2"/>
  <c r="H24" i="2"/>
  <c r="H23" i="2"/>
  <c r="J22" i="2"/>
  <c r="I22" i="2"/>
  <c r="H22" i="2"/>
  <c r="H21" i="2"/>
  <c r="H20" i="2"/>
  <c r="H19" i="2" s="1"/>
  <c r="H29" i="2" s="1"/>
  <c r="J19" i="2"/>
  <c r="J29" i="2" s="1"/>
  <c r="I19" i="2"/>
  <c r="I29" i="2" s="1"/>
  <c r="H18" i="2"/>
  <c r="H17" i="2" s="1"/>
  <c r="J17" i="2"/>
  <c r="I17" i="2"/>
  <c r="H16" i="2"/>
  <c r="H15" i="2" s="1"/>
  <c r="J15" i="2"/>
  <c r="I15" i="2"/>
  <c r="I28" i="2" s="1"/>
  <c r="I26" i="2" s="1"/>
  <c r="J28" i="1"/>
  <c r="I28" i="1"/>
  <c r="H24" i="1"/>
  <c r="H23" i="1"/>
  <c r="H22" i="1" s="1"/>
  <c r="J22" i="1"/>
  <c r="I22" i="1"/>
  <c r="H21" i="1"/>
  <c r="H20" i="1" s="1"/>
  <c r="J20" i="1"/>
  <c r="I20" i="1"/>
  <c r="H19" i="1"/>
  <c r="H18" i="1" s="1"/>
  <c r="J18" i="1"/>
  <c r="I18" i="1"/>
  <c r="H17" i="1"/>
  <c r="H16" i="1"/>
  <c r="J16" i="1" s="1"/>
  <c r="J15" i="1" s="1"/>
  <c r="J27" i="1" s="1"/>
  <c r="J25" i="1" s="1"/>
  <c r="H28" i="1" l="1"/>
  <c r="H28" i="2"/>
  <c r="H26" i="2" s="1"/>
  <c r="H15" i="1"/>
  <c r="H27" i="1" s="1"/>
  <c r="H25" i="1" s="1"/>
  <c r="I16" i="1"/>
  <c r="I15" i="1" s="1"/>
  <c r="I27" i="1" s="1"/>
  <c r="I25" i="1" s="1"/>
</calcChain>
</file>

<file path=xl/sharedStrings.xml><?xml version="1.0" encoding="utf-8"?>
<sst xmlns="http://schemas.openxmlformats.org/spreadsheetml/2006/main" count="111" uniqueCount="54">
  <si>
    <t>Расчет межбюджетных трансфертов, предоставляемых местным бюджетам из областного бюджета Новосибирской области на реализацию мероприятий по модернизации коммунальной инфраструктуры</t>
  </si>
  <si>
    <t>на 2026 год</t>
  </si>
  <si>
    <r>
      <rPr>
        <sz val="11"/>
        <color theme="1"/>
        <rFont val="Times New Roman"/>
      </rPr>
      <t xml:space="preserve">Наименование главного распорядителя бюджетных средств - </t>
    </r>
    <r>
      <rPr>
        <b/>
        <sz val="11"/>
        <color theme="1"/>
        <rFont val="Times New Roman"/>
      </rPr>
      <t>министерство жилищно-коммунального хозяйства и энергетики Новосибирской области</t>
    </r>
  </si>
  <si>
    <r>
      <rPr>
        <sz val="11"/>
        <color theme="1"/>
        <rFont val="Times New Roman"/>
      </rPr>
      <t xml:space="preserve">Тип бюджетного обязательства (действующее или принимаемое) - </t>
    </r>
    <r>
      <rPr>
        <b/>
        <sz val="11"/>
        <color theme="1"/>
        <rFont val="Times New Roman"/>
      </rPr>
      <t>действующее</t>
    </r>
  </si>
  <si>
    <r>
      <rPr>
        <sz val="11"/>
        <color theme="1"/>
        <rFont val="Times New Roman"/>
      </rPr>
      <t xml:space="preserve">Реквизиты НПА, утверждающего методику расчета - </t>
    </r>
    <r>
      <rPr>
        <b/>
        <sz val="11"/>
        <color theme="1"/>
        <rFont val="Times New Roman"/>
      </rPr>
      <t>постановление Правительства Новосибирской области от 16.02.2015 № 66-п "Об утверждении государственной программы Новосибирской области "Жилищно-коммунальное хозяйство Новосибирской области"</t>
    </r>
  </si>
  <si>
    <t>(для проектов методик указывается проект соответствующей целевой программы)</t>
  </si>
  <si>
    <r>
      <rPr>
        <sz val="11"/>
        <color theme="1"/>
        <rFont val="Times New Roman"/>
      </rPr>
      <t xml:space="preserve">Коды бюджетной классифкации по трансферту - </t>
    </r>
    <r>
      <rPr>
        <b/>
        <sz val="11"/>
        <color theme="1"/>
        <rFont val="Times New Roman"/>
      </rPr>
      <t>210 0502 09.1.И3.51540 522</t>
    </r>
  </si>
  <si>
    <r>
      <t xml:space="preserve">Расчетная таблица по межбюджетным трансфертам : </t>
    </r>
    <r>
      <rPr>
        <u/>
        <sz val="11"/>
        <color theme="1"/>
        <rFont val="Times New Roman"/>
      </rPr>
      <t>расчетные поля в зависимости от методики</t>
    </r>
  </si>
  <si>
    <t>Обязательные поля :</t>
  </si>
  <si>
    <t>Наименование муниципального образования</t>
  </si>
  <si>
    <t>Стоимость строительства объекта по проектно-сметной документации (или муниципальному контракту)**, рублей</t>
  </si>
  <si>
    <t xml:space="preserve">Уровень софинансирования расходных обязательств муниципальных образований, в целях софинансирования которых предоставляется субсидия*, % </t>
  </si>
  <si>
    <t xml:space="preserve">Размер субсидии из федерального и областного бюджета бюджета, тыс. рублей </t>
  </si>
  <si>
    <t xml:space="preserve">Размер субсидии из федерального бюджета***, тыс.рублей </t>
  </si>
  <si>
    <t xml:space="preserve">Размер субсидии из областного бюджета, тыс. рублей </t>
  </si>
  <si>
    <t>4 = (гр.2*гр.3)/1000</t>
  </si>
  <si>
    <t>5=гр.4*63/100</t>
  </si>
  <si>
    <t>6=гр.4*37/100</t>
  </si>
  <si>
    <t>Новосибирский район, в том числе</t>
  </si>
  <si>
    <t>"Строительство водопровода от сетей горводоканала до ст. Мочище" Станционный сельсовет (2,3 этап)</t>
  </si>
  <si>
    <t>Строительство сетей водоснабжения восточной части с. Новолуговое Новолуговской сельсовет</t>
  </si>
  <si>
    <t>Ордынский район, в том числе</t>
  </si>
  <si>
    <t>Реконструкция тепловых сетей и сооружений в р.п.Ордынское Ордынского района Новосибирской области. Участок тепловой сети от ТК51 по пр.Революции до ТК 3 у здания по пр.Революции 3 с ответвлением в ТК19/1 до ТК2 по пр.Ленина и от ТЮЗ до ТК28</t>
  </si>
  <si>
    <t>Сузунский муниципальный округ, в том числе</t>
  </si>
  <si>
    <t>Строительство водопроводных сетей в р.п. Сузун Сузунского района Новосибирской области (2 этап)</t>
  </si>
  <si>
    <t>Чановский муниципальный округ, в том числе</t>
  </si>
  <si>
    <t>Реконструкция водозаборного сооружения на озере Большой Яркуль и участков водовода от водозабора до НФС п.Новояркуль, строительство водовода подачи сырой воды в озеро Большой Яркуль Чановского района Новосибирской области</t>
  </si>
  <si>
    <t>Реконструкция самотечного участка водовода от водозабора р.Омь, строительство напорного водовода до насосно-фильтровальной станции НФС п.Новояркуль Чановского района Новосибирской области</t>
  </si>
  <si>
    <t>ВСЕГО по местным бюджетам</t>
  </si>
  <si>
    <t>в том числе:</t>
  </si>
  <si>
    <t>муниципальных районах</t>
  </si>
  <si>
    <t>муниципальных округов</t>
  </si>
  <si>
    <t>Примечание : (пояснения, не охваченные таблицей)</t>
  </si>
  <si>
    <t>* равен уровню софинансирования, предусмотренному распоряжением Правительства Новосибирской области об установлении предельных уровней софинансирования на очередной финансовый год и плановый период, для соответствующего муниципального образования
**указана сметная стоимость года реализации объекта
*** размер субсидии в соответствии с доведнным распределение субсидии за счет средств федерального бюджета</t>
  </si>
  <si>
    <t>Исполняющий обязанности министра жилищно-коммунального хозяйства и энергетики Новосибирской области</t>
  </si>
  <si>
    <t>Е.Г. Назаров</t>
  </si>
  <si>
    <t>на 2027 год</t>
  </si>
  <si>
    <t>Болотнинский район, в том числе</t>
  </si>
  <si>
    <t>Строительство модульной станции водоподготовки в г.Болотное Болотнинского района Новосибирской области</t>
  </si>
  <si>
    <t>Карасукский муниципальный округ, в том числе</t>
  </si>
  <si>
    <t>Строительство сетей водоснабжения города Карасука Карасукского района Новосибирской области (улицы Коммунистическая, Гагарина, Целинная, Пионерская, Осенняя, Партизанская, Трудовая, Комсомольская, переулки)</t>
  </si>
  <si>
    <t>Строительство сетей водоснабжения города Карасука Карасукского района Новосибирской области (улицы Октябрьская, Дещенко, Терешковой, Демьяна Бедного, Луначарского, Кутузова, Сударева, Юбилейная, Суворова, Тимонова, Островского, Лесная, Богдана Хмельницкого, Тимирязева, Солнечная, переулки)</t>
  </si>
  <si>
    <t>Строительство водопроводных сетей в р.п. Сузун Сузунского района Новосибирской области (3 этап)</t>
  </si>
  <si>
    <t>Северный муниципальный округ, в том числе</t>
  </si>
  <si>
    <t>Реконструкция водозабора и водопроводных сетей в с. Северное Северного района Новосибирской области (1 этап)</t>
  </si>
  <si>
    <t>на 2028 год</t>
  </si>
  <si>
    <t xml:space="preserve">Строительство модульной станции водоподготовки в г.Болотное Болотнинского района Новосибирской области </t>
  </si>
  <si>
    <t>Каргатский район, в том числе</t>
  </si>
  <si>
    <t>Групповой водозабор и станция водоподготовки в городе Каргат Каргатского района Новосибирской области (1 этап)</t>
  </si>
  <si>
    <t>Реконструкция водозабора и водопроводных сетей в с. Северное Северного района Новосибирской области (2 этап)</t>
  </si>
  <si>
    <t>город Бердск</t>
  </si>
  <si>
    <t>Реконструкция насосно-фильтровальной станции №2 (НФС-2), расположенной по адресу: ул. Автолюбителей, 6 в городе Бердске Новосибирской области</t>
  </si>
  <si>
    <t>городских округов</t>
  </si>
  <si>
    <r>
      <t xml:space="preserve">Наименование межбюджетного трансферта - </t>
    </r>
    <r>
      <rPr>
        <b/>
        <sz val="11"/>
        <color theme="1"/>
        <rFont val="Times New Roman"/>
      </rPr>
      <t xml:space="preserve">реализация мероприятий по модернизации коммунальной инфраструктуры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</si>
</sst>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000"/>
    <numFmt numFmtId="165" formatCode="#,##0.0"/>
    <numFmt numFmtId="166" formatCode="0.00000"/>
    <numFmt numFmtId="167" formatCode="0.000000"/>
    <numFmt numFmtId="168" formatCode="#,##0.00_ ;[Red]\-#,##0.00\ "/>
    <numFmt numFmtId="169" formatCode="#,##0.0000"/>
    <numFmt numFmtId="170" formatCode="#,##0.000000"/>
  </numFmts>
  <fonts count="11" x14ac:knownFonts="1">
    <font>
      <sz val="11"/>
      <color theme="1"/>
      <name val="Calibri"/>
      <scheme val="minor"/>
    </font>
    <font>
      <sz val="11"/>
      <color theme="1"/>
      <name val="Times New Roman"/>
    </font>
    <font>
      <b/>
      <sz val="11"/>
      <color theme="1"/>
      <name val="Times New Roman"/>
    </font>
    <font>
      <sz val="9"/>
      <color theme="1"/>
      <name val="Times New Roman"/>
    </font>
    <font>
      <i/>
      <sz val="12"/>
      <color theme="1"/>
      <name val="Times New Roman"/>
    </font>
    <font>
      <sz val="14"/>
      <color theme="1"/>
      <name val="Times New Roman"/>
    </font>
    <font>
      <sz val="11"/>
      <color indexed="2"/>
      <name val="Times New Roman"/>
    </font>
    <font>
      <sz val="8"/>
      <name val="Arial"/>
    </font>
    <font>
      <i/>
      <sz val="11"/>
      <color theme="1"/>
      <name val="Times New Roman"/>
    </font>
    <font>
      <sz val="11"/>
      <color theme="1"/>
      <name val="Calibri"/>
      <scheme val="minor"/>
    </font>
    <font>
      <u/>
      <sz val="11"/>
      <color theme="1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theme="0"/>
      </patternFill>
    </fill>
  </fills>
  <borders count="6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9" fontId="9" fillId="2" borderId="0" applyFont="0" applyFill="0" applyBorder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164" fontId="1" fillId="0" borderId="0" xfId="0" applyNumberFormat="1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top"/>
    </xf>
    <xf numFmtId="10" fontId="1" fillId="0" borderId="1" xfId="1" applyNumberFormat="1" applyFont="1" applyFill="1" applyBorder="1" applyAlignment="1">
      <alignment vertical="top"/>
    </xf>
    <xf numFmtId="165" fontId="1" fillId="0" borderId="1" xfId="0" applyNumberFormat="1" applyFont="1" applyBorder="1" applyAlignment="1">
      <alignment vertical="top"/>
    </xf>
    <xf numFmtId="0" fontId="1" fillId="3" borderId="0" xfId="0" applyFont="1" applyFill="1"/>
    <xf numFmtId="4" fontId="1" fillId="3" borderId="1" xfId="0" applyNumberFormat="1" applyFont="1" applyFill="1" applyBorder="1" applyAlignment="1">
      <alignment horizontal="center" vertical="top"/>
    </xf>
    <xf numFmtId="10" fontId="1" fillId="3" borderId="1" xfId="1" applyNumberFormat="1" applyFont="1" applyFill="1" applyBorder="1" applyAlignment="1">
      <alignment vertical="top"/>
    </xf>
    <xf numFmtId="164" fontId="1" fillId="3" borderId="0" xfId="0" applyNumberFormat="1" applyFont="1" applyFill="1"/>
    <xf numFmtId="4" fontId="1" fillId="0" borderId="1" xfId="0" applyNumberFormat="1" applyFont="1" applyBorder="1" applyAlignment="1">
      <alignment horizontal="center" vertical="top"/>
    </xf>
    <xf numFmtId="164" fontId="1" fillId="0" borderId="0" xfId="0" applyNumberFormat="1" applyFont="1"/>
    <xf numFmtId="166" fontId="1" fillId="0" borderId="0" xfId="0" applyNumberFormat="1" applyFont="1"/>
    <xf numFmtId="167" fontId="1" fillId="0" borderId="0" xfId="0" applyNumberFormat="1" applyFont="1"/>
    <xf numFmtId="0" fontId="4" fillId="0" borderId="0" xfId="0" applyFont="1"/>
    <xf numFmtId="0" fontId="4" fillId="0" borderId="1" xfId="0" applyFont="1" applyBorder="1" applyAlignment="1">
      <alignment horizontal="center" vertical="top"/>
    </xf>
    <xf numFmtId="10" fontId="4" fillId="0" borderId="1" xfId="1" applyNumberFormat="1" applyFont="1" applyFill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9" fontId="1" fillId="0" borderId="1" xfId="1" applyNumberFormat="1" applyFont="1" applyFill="1" applyBorder="1" applyAlignment="1">
      <alignment vertical="top"/>
    </xf>
    <xf numFmtId="165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vertical="top"/>
    </xf>
    <xf numFmtId="0" fontId="1" fillId="0" borderId="0" xfId="0" applyFont="1" applyAlignment="1">
      <alignment horizontal="left"/>
    </xf>
    <xf numFmtId="0" fontId="5" fillId="0" borderId="2" xfId="0" applyFont="1" applyBorder="1" applyAlignment="1">
      <alignment vertical="top" wrapText="1"/>
    </xf>
    <xf numFmtId="0" fontId="0" fillId="0" borderId="0" xfId="0"/>
    <xf numFmtId="164" fontId="6" fillId="0" borderId="0" xfId="0" applyNumberFormat="1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/>
    <xf numFmtId="164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65" fontId="1" fillId="0" borderId="1" xfId="0" applyNumberFormat="1" applyFont="1" applyBorder="1" applyAlignment="1">
      <alignment horizontal="right" vertical="center"/>
    </xf>
    <xf numFmtId="168" fontId="1" fillId="0" borderId="0" xfId="0" applyNumberFormat="1" applyFont="1"/>
    <xf numFmtId="164" fontId="1" fillId="0" borderId="0" xfId="0" applyNumberFormat="1" applyFont="1" applyAlignment="1">
      <alignment vertical="top"/>
    </xf>
    <xf numFmtId="169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/>
    </xf>
    <xf numFmtId="0" fontId="8" fillId="0" borderId="0" xfId="0" applyFont="1"/>
    <xf numFmtId="165" fontId="8" fillId="0" borderId="1" xfId="0" applyNumberFormat="1" applyFont="1" applyBorder="1" applyAlignment="1">
      <alignment horizontal="center" vertical="top"/>
    </xf>
    <xf numFmtId="10" fontId="8" fillId="0" borderId="1" xfId="1" applyNumberFormat="1" applyFont="1" applyFill="1" applyBorder="1" applyAlignment="1">
      <alignment vertical="top"/>
    </xf>
    <xf numFmtId="164" fontId="8" fillId="0" borderId="0" xfId="0" applyNumberFormat="1" applyFont="1"/>
    <xf numFmtId="0" fontId="0" fillId="0" borderId="0" xfId="0"/>
    <xf numFmtId="168" fontId="7" fillId="0" borderId="0" xfId="0" applyNumberFormat="1" applyFont="1" applyAlignment="1">
      <alignment horizontal="right" vertical="center"/>
    </xf>
    <xf numFmtId="170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4" fontId="1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1" fillId="3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168" fontId="7" fillId="0" borderId="0" xfId="0" applyNumberFormat="1" applyFont="1" applyAlignment="1">
      <alignment horizontal="center" vertical="center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34"/>
  <sheetViews>
    <sheetView view="pageBreakPreview" workbookViewId="0">
      <selection activeCell="A7" sqref="A7:J7"/>
    </sheetView>
  </sheetViews>
  <sheetFormatPr defaultColWidth="8.85546875" defaultRowHeight="15" x14ac:dyDescent="0.25"/>
  <cols>
    <col min="1" max="1" width="10.28515625" style="1" customWidth="1"/>
    <col min="2" max="4" width="8.85546875" style="1"/>
    <col min="5" max="5" width="10.28515625" style="1" customWidth="1"/>
    <col min="6" max="6" width="22.7109375" style="1" customWidth="1"/>
    <col min="7" max="7" width="25.85546875" style="1" customWidth="1"/>
    <col min="8" max="8" width="22.28515625" style="1" customWidth="1"/>
    <col min="9" max="10" width="16.42578125" style="1" customWidth="1"/>
    <col min="11" max="11" width="8.85546875" style="1"/>
    <col min="12" max="12" width="11.85546875" style="1" customWidth="1"/>
    <col min="13" max="13" width="19.5703125" style="1" customWidth="1"/>
    <col min="14" max="14" width="14.42578125" style="1" customWidth="1"/>
    <col min="15" max="15" width="17.42578125" style="1" customWidth="1"/>
    <col min="16" max="16" width="14.42578125" style="1" customWidth="1"/>
    <col min="17" max="16384" width="8.85546875" style="1"/>
  </cols>
  <sheetData>
    <row r="1" spans="1:16" ht="67.5" customHeight="1" x14ac:dyDescent="0.25">
      <c r="A1" s="54" t="s">
        <v>0</v>
      </c>
      <c r="B1" s="54"/>
      <c r="C1" s="54"/>
      <c r="D1" s="54"/>
      <c r="E1" s="54"/>
      <c r="F1" s="54"/>
      <c r="G1" s="54"/>
      <c r="H1" s="54"/>
      <c r="I1" s="54"/>
    </row>
    <row r="3" spans="1:16" x14ac:dyDescent="0.25">
      <c r="H3" s="55" t="s">
        <v>1</v>
      </c>
      <c r="I3" s="55"/>
    </row>
    <row r="5" spans="1:16" x14ac:dyDescent="0.25">
      <c r="A5" s="56" t="s">
        <v>2</v>
      </c>
      <c r="B5" s="56"/>
      <c r="C5" s="56"/>
      <c r="D5" s="56"/>
      <c r="E5" s="56"/>
      <c r="F5" s="56"/>
      <c r="G5" s="56"/>
      <c r="H5" s="56"/>
      <c r="I5" s="56"/>
      <c r="J5" s="56"/>
      <c r="K5" s="3"/>
      <c r="L5" s="4"/>
      <c r="M5" s="3"/>
    </row>
    <row r="6" spans="1:16" x14ac:dyDescent="0.25">
      <c r="A6" s="56" t="s">
        <v>3</v>
      </c>
      <c r="B6" s="56"/>
      <c r="C6" s="56"/>
      <c r="D6" s="56"/>
      <c r="E6" s="56"/>
      <c r="F6" s="56"/>
      <c r="G6" s="56"/>
      <c r="H6" s="56"/>
      <c r="I6" s="56"/>
      <c r="J6" s="3"/>
      <c r="K6" s="3"/>
      <c r="L6" s="4"/>
      <c r="M6" s="3"/>
    </row>
    <row r="7" spans="1:16" x14ac:dyDescent="0.25">
      <c r="A7" s="56" t="s">
        <v>53</v>
      </c>
      <c r="B7" s="56"/>
      <c r="C7" s="56"/>
      <c r="D7" s="56"/>
      <c r="E7" s="56"/>
      <c r="F7" s="56"/>
      <c r="G7" s="56"/>
      <c r="H7" s="56"/>
      <c r="I7" s="56"/>
      <c r="J7" s="56"/>
      <c r="K7" s="3"/>
      <c r="L7" s="4"/>
      <c r="M7" s="3"/>
    </row>
    <row r="8" spans="1:16" ht="36" customHeight="1" x14ac:dyDescent="0.25">
      <c r="A8" s="56" t="s">
        <v>4</v>
      </c>
      <c r="B8" s="56"/>
      <c r="C8" s="56"/>
      <c r="D8" s="56"/>
      <c r="E8" s="56"/>
      <c r="F8" s="56"/>
      <c r="G8" s="56"/>
      <c r="H8" s="56"/>
      <c r="I8" s="56"/>
      <c r="J8" s="56"/>
      <c r="K8" s="5"/>
      <c r="L8" s="6"/>
      <c r="M8" s="5"/>
    </row>
    <row r="9" spans="1:16" x14ac:dyDescent="0.25">
      <c r="A9" s="56" t="s">
        <v>5</v>
      </c>
      <c r="B9" s="56"/>
      <c r="C9" s="56"/>
      <c r="D9" s="56"/>
      <c r="E9" s="56"/>
      <c r="F9" s="56"/>
      <c r="G9" s="56"/>
      <c r="H9" s="56"/>
      <c r="I9" s="56"/>
      <c r="J9" s="3"/>
      <c r="K9" s="3"/>
      <c r="L9" s="4"/>
      <c r="M9" s="3"/>
    </row>
    <row r="10" spans="1:16" x14ac:dyDescent="0.25">
      <c r="A10" s="56" t="s">
        <v>6</v>
      </c>
      <c r="B10" s="56"/>
      <c r="C10" s="56"/>
      <c r="D10" s="56"/>
      <c r="E10" s="56"/>
      <c r="F10" s="56"/>
      <c r="G10" s="56"/>
      <c r="H10" s="56"/>
      <c r="I10" s="56"/>
      <c r="J10" s="3"/>
      <c r="K10" s="3"/>
      <c r="L10" s="4"/>
      <c r="M10" s="3"/>
    </row>
    <row r="11" spans="1:16" x14ac:dyDescent="0.25">
      <c r="A11" s="56" t="s">
        <v>7</v>
      </c>
      <c r="B11" s="56"/>
      <c r="C11" s="56"/>
      <c r="D11" s="56"/>
      <c r="E11" s="56"/>
      <c r="F11" s="56"/>
      <c r="G11" s="56"/>
      <c r="H11" s="56"/>
      <c r="I11" s="56"/>
      <c r="J11" s="3"/>
      <c r="K11" s="3"/>
      <c r="L11" s="4"/>
      <c r="M11" s="3"/>
    </row>
    <row r="12" spans="1:16" x14ac:dyDescent="0.25">
      <c r="A12" s="56" t="s">
        <v>8</v>
      </c>
      <c r="B12" s="56"/>
      <c r="C12" s="56"/>
      <c r="D12" s="56"/>
      <c r="E12" s="56"/>
      <c r="F12" s="56"/>
      <c r="G12" s="56"/>
      <c r="H12" s="56"/>
      <c r="I12" s="56"/>
      <c r="J12" s="3"/>
      <c r="K12" s="3"/>
      <c r="L12" s="4"/>
      <c r="M12" s="3"/>
    </row>
    <row r="13" spans="1:16" s="7" customFormat="1" ht="127.5" customHeight="1" x14ac:dyDescent="0.25">
      <c r="A13" s="57" t="s">
        <v>9</v>
      </c>
      <c r="B13" s="57"/>
      <c r="C13" s="57"/>
      <c r="D13" s="57"/>
      <c r="E13" s="57"/>
      <c r="F13" s="8" t="s">
        <v>10</v>
      </c>
      <c r="G13" s="8" t="s">
        <v>11</v>
      </c>
      <c r="H13" s="8" t="s">
        <v>12</v>
      </c>
      <c r="I13" s="8" t="s">
        <v>13</v>
      </c>
      <c r="J13" s="8" t="s">
        <v>14</v>
      </c>
    </row>
    <row r="14" spans="1:16" s="9" customFormat="1" ht="26.25" customHeight="1" x14ac:dyDescent="0.2">
      <c r="A14" s="58">
        <v>1</v>
      </c>
      <c r="B14" s="58"/>
      <c r="C14" s="58"/>
      <c r="D14" s="58"/>
      <c r="E14" s="58"/>
      <c r="F14" s="10">
        <v>2</v>
      </c>
      <c r="G14" s="10">
        <v>3</v>
      </c>
      <c r="H14" s="11" t="s">
        <v>15</v>
      </c>
      <c r="I14" s="11" t="s">
        <v>16</v>
      </c>
      <c r="J14" s="10" t="s">
        <v>17</v>
      </c>
    </row>
    <row r="15" spans="1:16" ht="15.75" x14ac:dyDescent="0.25">
      <c r="A15" s="59" t="s">
        <v>18</v>
      </c>
      <c r="B15" s="59"/>
      <c r="C15" s="59"/>
      <c r="D15" s="59"/>
      <c r="E15" s="59"/>
      <c r="F15" s="12"/>
      <c r="G15" s="13"/>
      <c r="H15" s="14">
        <f>H16+H17</f>
        <v>372480.0798445</v>
      </c>
      <c r="I15" s="14">
        <f>I16+I17</f>
        <v>234662.40000203502</v>
      </c>
      <c r="J15" s="14">
        <f>J16+J17</f>
        <v>137817.679842465</v>
      </c>
    </row>
    <row r="16" spans="1:16" s="15" customFormat="1" ht="42" customHeight="1" x14ac:dyDescent="0.25">
      <c r="A16" s="60" t="s">
        <v>19</v>
      </c>
      <c r="B16" s="60"/>
      <c r="C16" s="60"/>
      <c r="D16" s="60"/>
      <c r="E16" s="60"/>
      <c r="F16" s="16">
        <v>267822389.31</v>
      </c>
      <c r="G16" s="17">
        <v>0.95</v>
      </c>
      <c r="H16" s="14">
        <f>(F16*G16)/1000</f>
        <v>254431.2698445</v>
      </c>
      <c r="I16" s="14">
        <f>H16*63/100</f>
        <v>160291.70000203501</v>
      </c>
      <c r="J16" s="14">
        <f>H16*37/100</f>
        <v>94139.569842465004</v>
      </c>
      <c r="M16" s="18"/>
      <c r="N16" s="18"/>
      <c r="O16" s="18"/>
      <c r="P16" s="18"/>
    </row>
    <row r="17" spans="1:16" ht="32.25" customHeight="1" x14ac:dyDescent="0.25">
      <c r="A17" s="61" t="s">
        <v>20</v>
      </c>
      <c r="B17" s="61"/>
      <c r="C17" s="61"/>
      <c r="D17" s="61"/>
      <c r="E17" s="61"/>
      <c r="F17" s="19">
        <v>124261905.26000001</v>
      </c>
      <c r="G17" s="13">
        <v>0.95</v>
      </c>
      <c r="H17" s="14">
        <f>I17+J17</f>
        <v>118048.81</v>
      </c>
      <c r="I17" s="14">
        <v>74370.7</v>
      </c>
      <c r="J17" s="14">
        <v>43678.110000000008</v>
      </c>
      <c r="M17" s="20"/>
      <c r="N17" s="21"/>
      <c r="O17" s="22"/>
      <c r="P17" s="21"/>
    </row>
    <row r="18" spans="1:16" ht="15.75" x14ac:dyDescent="0.25">
      <c r="A18" s="59" t="s">
        <v>21</v>
      </c>
      <c r="B18" s="59"/>
      <c r="C18" s="59"/>
      <c r="D18" s="59"/>
      <c r="E18" s="59"/>
      <c r="F18" s="19"/>
      <c r="G18" s="13"/>
      <c r="H18" s="14">
        <f>H19</f>
        <v>141726.50188</v>
      </c>
      <c r="I18" s="14">
        <f>I19</f>
        <v>89287.6</v>
      </c>
      <c r="J18" s="14">
        <f>J19</f>
        <v>52438.90187999999</v>
      </c>
      <c r="M18" s="20"/>
    </row>
    <row r="19" spans="1:16" ht="86.25" customHeight="1" x14ac:dyDescent="0.25">
      <c r="A19" s="61" t="s">
        <v>22</v>
      </c>
      <c r="B19" s="61"/>
      <c r="C19" s="61"/>
      <c r="D19" s="61"/>
      <c r="E19" s="61"/>
      <c r="F19" s="19">
        <v>144324340</v>
      </c>
      <c r="G19" s="13">
        <v>0.98199999999999998</v>
      </c>
      <c r="H19" s="14">
        <f>I19+J19</f>
        <v>141726.50188</v>
      </c>
      <c r="I19" s="14">
        <v>89287.6</v>
      </c>
      <c r="J19" s="14">
        <v>52438.90187999999</v>
      </c>
      <c r="M19" s="20"/>
      <c r="N19" s="21"/>
      <c r="O19" s="21"/>
      <c r="P19" s="21"/>
    </row>
    <row r="20" spans="1:16" ht="15.75" x14ac:dyDescent="0.25">
      <c r="A20" s="59" t="s">
        <v>23</v>
      </c>
      <c r="B20" s="59"/>
      <c r="C20" s="59"/>
      <c r="D20" s="59"/>
      <c r="E20" s="59"/>
      <c r="F20" s="19"/>
      <c r="G20" s="13"/>
      <c r="H20" s="14">
        <f>H21</f>
        <v>199496.58268434997</v>
      </c>
      <c r="I20" s="14">
        <f>I21</f>
        <v>125682.8</v>
      </c>
      <c r="J20" s="14">
        <f>J21</f>
        <v>73813.782684349979</v>
      </c>
      <c r="M20" s="20"/>
    </row>
    <row r="21" spans="1:16" ht="48" customHeight="1" x14ac:dyDescent="0.25">
      <c r="A21" s="61" t="s">
        <v>24</v>
      </c>
      <c r="B21" s="61"/>
      <c r="C21" s="61"/>
      <c r="D21" s="61"/>
      <c r="E21" s="61"/>
      <c r="F21" s="19">
        <v>202534601.71000001</v>
      </c>
      <c r="G21" s="13">
        <v>0.98499999999999999</v>
      </c>
      <c r="H21" s="14">
        <f>I21+J21</f>
        <v>199496.58268434997</v>
      </c>
      <c r="I21" s="14">
        <v>125682.8</v>
      </c>
      <c r="J21" s="14">
        <v>73813.782684349979</v>
      </c>
      <c r="M21" s="20"/>
      <c r="N21" s="21"/>
    </row>
    <row r="22" spans="1:16" s="23" customFormat="1" ht="15.75" x14ac:dyDescent="0.25">
      <c r="A22" s="59" t="s">
        <v>25</v>
      </c>
      <c r="B22" s="59"/>
      <c r="C22" s="59"/>
      <c r="D22" s="59"/>
      <c r="E22" s="59"/>
      <c r="F22" s="24"/>
      <c r="G22" s="25"/>
      <c r="H22" s="14">
        <f>H23+H24</f>
        <v>105745.07692352001</v>
      </c>
      <c r="I22" s="14">
        <f>I23+I24</f>
        <v>66619.3</v>
      </c>
      <c r="J22" s="14">
        <f>J23+J24</f>
        <v>39125.776923520003</v>
      </c>
      <c r="M22" s="20"/>
    </row>
    <row r="23" spans="1:16" ht="89.25" customHeight="1" x14ac:dyDescent="0.25">
      <c r="A23" s="61" t="s">
        <v>26</v>
      </c>
      <c r="B23" s="61"/>
      <c r="C23" s="61"/>
      <c r="D23" s="61"/>
      <c r="E23" s="61"/>
      <c r="F23" s="19">
        <v>85989710</v>
      </c>
      <c r="G23" s="13">
        <v>0.98599999999999999</v>
      </c>
      <c r="H23" s="14">
        <f t="shared" ref="H23:H24" si="0">I23+J23</f>
        <v>84785.854060000012</v>
      </c>
      <c r="I23" s="14">
        <v>53415</v>
      </c>
      <c r="J23" s="14">
        <v>31370.854060000005</v>
      </c>
      <c r="M23" s="20"/>
      <c r="N23" s="21"/>
    </row>
    <row r="24" spans="1:16" ht="75.75" customHeight="1" x14ac:dyDescent="0.25">
      <c r="A24" s="61" t="s">
        <v>27</v>
      </c>
      <c r="B24" s="61"/>
      <c r="C24" s="61"/>
      <c r="D24" s="61"/>
      <c r="E24" s="61"/>
      <c r="F24" s="19">
        <v>21256818.32</v>
      </c>
      <c r="G24" s="13">
        <v>0.98599999999999999</v>
      </c>
      <c r="H24" s="14">
        <f t="shared" si="0"/>
        <v>20959.222863519997</v>
      </c>
      <c r="I24" s="14">
        <v>13204.3</v>
      </c>
      <c r="J24" s="14">
        <v>7754.9228635199988</v>
      </c>
      <c r="M24" s="20"/>
      <c r="N24" s="22"/>
    </row>
    <row r="25" spans="1:16" x14ac:dyDescent="0.25">
      <c r="A25" s="62" t="s">
        <v>28</v>
      </c>
      <c r="B25" s="62"/>
      <c r="C25" s="62"/>
      <c r="D25" s="62"/>
      <c r="E25" s="62"/>
      <c r="F25" s="26"/>
      <c r="G25" s="27"/>
      <c r="H25" s="28">
        <f>H27+H28</f>
        <v>819448.24133236997</v>
      </c>
      <c r="I25" s="28">
        <f>I27+I28</f>
        <v>516252.10000203503</v>
      </c>
      <c r="J25" s="28">
        <f>J27+J28</f>
        <v>303196.14133033494</v>
      </c>
      <c r="M25" s="20"/>
    </row>
    <row r="26" spans="1:16" x14ac:dyDescent="0.25">
      <c r="A26" s="62" t="s">
        <v>29</v>
      </c>
      <c r="B26" s="62"/>
      <c r="C26" s="62"/>
      <c r="D26" s="62"/>
      <c r="E26" s="62"/>
      <c r="F26" s="26"/>
      <c r="G26" s="27"/>
      <c r="H26" s="29"/>
      <c r="I26" s="28"/>
      <c r="J26" s="28"/>
      <c r="M26" s="20"/>
    </row>
    <row r="27" spans="1:16" x14ac:dyDescent="0.25">
      <c r="A27" s="62" t="s">
        <v>30</v>
      </c>
      <c r="B27" s="62"/>
      <c r="C27" s="62"/>
      <c r="D27" s="62"/>
      <c r="E27" s="62"/>
      <c r="F27" s="26"/>
      <c r="G27" s="27"/>
      <c r="H27" s="28">
        <f>H15+H18</f>
        <v>514206.58172449999</v>
      </c>
      <c r="I27" s="28">
        <f>I15+I18</f>
        <v>323950.00000203506</v>
      </c>
      <c r="J27" s="28">
        <f>J15+J18</f>
        <v>190256.58172246499</v>
      </c>
      <c r="M27" s="20"/>
    </row>
    <row r="28" spans="1:16" x14ac:dyDescent="0.25">
      <c r="A28" s="62" t="s">
        <v>31</v>
      </c>
      <c r="B28" s="62"/>
      <c r="C28" s="62"/>
      <c r="D28" s="62"/>
      <c r="E28" s="62"/>
      <c r="F28" s="26"/>
      <c r="G28" s="27"/>
      <c r="H28" s="28">
        <f>H20+H22</f>
        <v>305241.65960786998</v>
      </c>
      <c r="I28" s="28">
        <f>I20+I22</f>
        <v>192302.1</v>
      </c>
      <c r="J28" s="28">
        <f>J20+J22</f>
        <v>112939.55960786997</v>
      </c>
      <c r="M28" s="20"/>
    </row>
    <row r="29" spans="1:16" hidden="1" x14ac:dyDescent="0.25">
      <c r="M29" s="20"/>
    </row>
    <row r="30" spans="1:16" x14ac:dyDescent="0.25">
      <c r="A30" s="1" t="s">
        <v>32</v>
      </c>
    </row>
    <row r="32" spans="1:16" s="30" customFormat="1" ht="59.25" customHeight="1" x14ac:dyDescent="0.25">
      <c r="A32" s="56" t="s">
        <v>33</v>
      </c>
      <c r="B32" s="56"/>
      <c r="C32" s="56"/>
      <c r="D32" s="56"/>
      <c r="E32" s="56"/>
      <c r="F32" s="56"/>
      <c r="G32" s="56"/>
      <c r="H32" s="56"/>
      <c r="I32" s="56"/>
      <c r="J32" s="56"/>
    </row>
    <row r="34" spans="1:17" ht="51.75" customHeight="1" x14ac:dyDescent="0.3">
      <c r="A34" s="63" t="s">
        <v>34</v>
      </c>
      <c r="B34" s="63"/>
      <c r="C34" s="63"/>
      <c r="D34" s="63"/>
      <c r="E34" s="63"/>
      <c r="F34" s="63"/>
      <c r="G34" s="31"/>
      <c r="H34" s="64" t="s">
        <v>35</v>
      </c>
      <c r="I34" s="64"/>
      <c r="J34" s="64"/>
      <c r="L34" s="65"/>
      <c r="M34" s="65"/>
      <c r="O34" s="32"/>
      <c r="P34" s="32"/>
      <c r="Q34" s="32"/>
    </row>
  </sheetData>
  <mergeCells count="30">
    <mergeCell ref="A28:E28"/>
    <mergeCell ref="A32:J32"/>
    <mergeCell ref="A34:F34"/>
    <mergeCell ref="H34:J34"/>
    <mergeCell ref="L34:M34"/>
    <mergeCell ref="A23:E23"/>
    <mergeCell ref="A24:E24"/>
    <mergeCell ref="A25:E25"/>
    <mergeCell ref="A26:E26"/>
    <mergeCell ref="A27:E27"/>
    <mergeCell ref="A18:E18"/>
    <mergeCell ref="A19:E19"/>
    <mergeCell ref="A20:E20"/>
    <mergeCell ref="A21:E21"/>
    <mergeCell ref="A22:E22"/>
    <mergeCell ref="A13:E13"/>
    <mergeCell ref="A14:E14"/>
    <mergeCell ref="A15:E15"/>
    <mergeCell ref="A16:E16"/>
    <mergeCell ref="A17:E17"/>
    <mergeCell ref="A8:J8"/>
    <mergeCell ref="A9:I9"/>
    <mergeCell ref="A10:I10"/>
    <mergeCell ref="A11:I11"/>
    <mergeCell ref="A12:I12"/>
    <mergeCell ref="A1:I1"/>
    <mergeCell ref="H3:I3"/>
    <mergeCell ref="A5:J5"/>
    <mergeCell ref="A6:I6"/>
    <mergeCell ref="A7:J7"/>
  </mergeCells>
  <pageMargins left="0.70866141732283461" right="0.70866141732283461" top="0.74803149606299213" bottom="0.74803149606299213" header="0.31496062992125984" footer="0.31496062992125984"/>
  <pageSetup paperSize="9" scale="57" fitToHeight="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35"/>
  <sheetViews>
    <sheetView view="pageBreakPreview" workbookViewId="0">
      <selection activeCell="A7" sqref="A7:J7"/>
    </sheetView>
  </sheetViews>
  <sheetFormatPr defaultColWidth="8.85546875" defaultRowHeight="15" x14ac:dyDescent="0.25"/>
  <cols>
    <col min="1" max="1" width="10.28515625" style="1" customWidth="1"/>
    <col min="2" max="4" width="8.85546875" style="1"/>
    <col min="5" max="5" width="10.28515625" style="1" customWidth="1"/>
    <col min="6" max="6" width="22.7109375" style="1" customWidth="1"/>
    <col min="7" max="7" width="25.85546875" style="1" customWidth="1"/>
    <col min="8" max="10" width="16.42578125" style="1" customWidth="1"/>
    <col min="11" max="11" width="17.7109375" customWidth="1"/>
    <col min="12" max="12" width="16.85546875" style="1" customWidth="1"/>
    <col min="13" max="13" width="19.42578125" style="1" customWidth="1"/>
    <col min="14" max="14" width="18.28515625" style="1" customWidth="1"/>
    <col min="15" max="15" width="17.42578125" style="1" customWidth="1"/>
    <col min="16" max="16" width="14.42578125" style="1" customWidth="1"/>
    <col min="17" max="17" width="21.140625" style="1" customWidth="1"/>
    <col min="18" max="16384" width="8.85546875" style="1"/>
  </cols>
  <sheetData>
    <row r="1" spans="1:17" ht="67.5" customHeight="1" x14ac:dyDescent="0.25">
      <c r="A1" s="54" t="s">
        <v>0</v>
      </c>
      <c r="B1" s="54"/>
      <c r="C1" s="54"/>
      <c r="D1" s="54"/>
      <c r="E1" s="54"/>
      <c r="F1" s="54"/>
      <c r="G1" s="54"/>
      <c r="H1" s="54"/>
      <c r="I1" s="54"/>
    </row>
    <row r="3" spans="1:17" x14ac:dyDescent="0.25">
      <c r="H3" s="55" t="s">
        <v>36</v>
      </c>
      <c r="I3" s="55"/>
      <c r="J3" s="2"/>
    </row>
    <row r="5" spans="1:17" x14ac:dyDescent="0.25">
      <c r="A5" s="56" t="s">
        <v>2</v>
      </c>
      <c r="B5" s="56"/>
      <c r="C5" s="56"/>
      <c r="D5" s="56"/>
      <c r="E5" s="56"/>
      <c r="F5" s="56"/>
      <c r="G5" s="56"/>
      <c r="H5" s="56"/>
      <c r="I5" s="56"/>
      <c r="J5" s="56"/>
      <c r="L5" s="4"/>
      <c r="M5" s="3"/>
    </row>
    <row r="6" spans="1:17" x14ac:dyDescent="0.25">
      <c r="A6" s="56" t="s">
        <v>3</v>
      </c>
      <c r="B6" s="56"/>
      <c r="C6" s="56"/>
      <c r="D6" s="56"/>
      <c r="E6" s="56"/>
      <c r="F6" s="56"/>
      <c r="G6" s="56"/>
      <c r="H6" s="56"/>
      <c r="I6" s="56"/>
      <c r="J6" s="3"/>
      <c r="L6" s="4"/>
      <c r="M6" s="3"/>
    </row>
    <row r="7" spans="1:17" x14ac:dyDescent="0.25">
      <c r="A7" s="56" t="s">
        <v>53</v>
      </c>
      <c r="B7" s="56"/>
      <c r="C7" s="56"/>
      <c r="D7" s="56"/>
      <c r="E7" s="56"/>
      <c r="F7" s="56"/>
      <c r="G7" s="56"/>
      <c r="H7" s="56"/>
      <c r="I7" s="56"/>
      <c r="J7" s="56"/>
      <c r="L7" s="4"/>
      <c r="M7" s="3"/>
    </row>
    <row r="8" spans="1:17" ht="33" customHeight="1" x14ac:dyDescent="0.25">
      <c r="A8" s="56" t="s">
        <v>4</v>
      </c>
      <c r="B8" s="56"/>
      <c r="C8" s="56"/>
      <c r="D8" s="56"/>
      <c r="E8" s="56"/>
      <c r="F8" s="56"/>
      <c r="G8" s="56"/>
      <c r="H8" s="56"/>
      <c r="I8" s="56"/>
      <c r="J8" s="56"/>
      <c r="L8" s="6"/>
      <c r="M8" s="5"/>
    </row>
    <row r="9" spans="1:17" x14ac:dyDescent="0.25">
      <c r="A9" s="56" t="s">
        <v>5</v>
      </c>
      <c r="B9" s="56"/>
      <c r="C9" s="56"/>
      <c r="D9" s="56"/>
      <c r="E9" s="56"/>
      <c r="F9" s="56"/>
      <c r="G9" s="56"/>
      <c r="H9" s="56"/>
      <c r="I9" s="56"/>
      <c r="J9" s="3"/>
      <c r="L9" s="33"/>
      <c r="M9" s="34"/>
      <c r="N9" s="35"/>
    </row>
    <row r="10" spans="1:17" x14ac:dyDescent="0.25">
      <c r="A10" s="56" t="s">
        <v>6</v>
      </c>
      <c r="B10" s="56"/>
      <c r="C10" s="56"/>
      <c r="D10" s="56"/>
      <c r="E10" s="56"/>
      <c r="F10" s="56"/>
      <c r="G10" s="56"/>
      <c r="H10" s="56"/>
      <c r="I10" s="56"/>
      <c r="J10" s="3"/>
      <c r="L10" s="33"/>
      <c r="M10" s="66"/>
      <c r="N10" s="67"/>
    </row>
    <row r="11" spans="1:17" x14ac:dyDescent="0.25">
      <c r="A11" s="56" t="s">
        <v>7</v>
      </c>
      <c r="B11" s="56"/>
      <c r="C11" s="56"/>
      <c r="D11" s="56"/>
      <c r="E11" s="56"/>
      <c r="F11" s="56"/>
      <c r="G11" s="56"/>
      <c r="H11" s="56"/>
      <c r="I11" s="56"/>
      <c r="J11" s="3"/>
      <c r="L11" s="33"/>
      <c r="M11" s="33"/>
      <c r="N11" s="33"/>
    </row>
    <row r="12" spans="1:17" x14ac:dyDescent="0.25">
      <c r="A12" s="56" t="s">
        <v>8</v>
      </c>
      <c r="B12" s="56"/>
      <c r="C12" s="56"/>
      <c r="D12" s="56"/>
      <c r="E12" s="56"/>
      <c r="F12" s="56"/>
      <c r="G12" s="56"/>
      <c r="H12" s="56"/>
      <c r="I12" s="56"/>
      <c r="J12" s="3"/>
      <c r="L12" s="4"/>
      <c r="M12" s="20"/>
      <c r="N12" s="20"/>
    </row>
    <row r="13" spans="1:17" s="7" customFormat="1" ht="127.5" customHeight="1" x14ac:dyDescent="0.25">
      <c r="A13" s="68" t="s">
        <v>9</v>
      </c>
      <c r="B13" s="69"/>
      <c r="C13" s="69"/>
      <c r="D13" s="69"/>
      <c r="E13" s="70"/>
      <c r="F13" s="8" t="s">
        <v>10</v>
      </c>
      <c r="G13" s="8" t="s">
        <v>11</v>
      </c>
      <c r="H13" s="8" t="s">
        <v>12</v>
      </c>
      <c r="I13" s="8" t="s">
        <v>13</v>
      </c>
      <c r="J13" s="8" t="s">
        <v>14</v>
      </c>
      <c r="M13" s="36"/>
      <c r="N13" s="36"/>
      <c r="P13" s="37"/>
      <c r="Q13" s="37"/>
    </row>
    <row r="14" spans="1:17" s="9" customFormat="1" ht="26.25" customHeight="1" x14ac:dyDescent="0.2">
      <c r="A14" s="58">
        <v>1</v>
      </c>
      <c r="B14" s="58"/>
      <c r="C14" s="58"/>
      <c r="D14" s="58"/>
      <c r="E14" s="58"/>
      <c r="F14" s="10">
        <v>2</v>
      </c>
      <c r="G14" s="10">
        <v>3</v>
      </c>
      <c r="H14" s="11" t="s">
        <v>15</v>
      </c>
      <c r="I14" s="11" t="s">
        <v>16</v>
      </c>
      <c r="J14" s="10" t="s">
        <v>17</v>
      </c>
    </row>
    <row r="15" spans="1:17" s="9" customFormat="1" ht="15.75" x14ac:dyDescent="0.25">
      <c r="A15" s="71" t="s">
        <v>37</v>
      </c>
      <c r="B15" s="72"/>
      <c r="C15" s="72"/>
      <c r="D15" s="72"/>
      <c r="E15" s="73"/>
      <c r="F15" s="12"/>
      <c r="G15" s="13"/>
      <c r="H15" s="38">
        <f>H16</f>
        <v>296211.66647703998</v>
      </c>
      <c r="I15" s="38">
        <f>I16</f>
        <v>186613.46071000001</v>
      </c>
      <c r="J15" s="38">
        <f>J16</f>
        <v>109598.20577</v>
      </c>
      <c r="L15" s="39"/>
      <c r="M15" s="74"/>
      <c r="N15" s="74"/>
      <c r="O15" s="20"/>
      <c r="P15" s="1"/>
    </row>
    <row r="16" spans="1:17" s="9" customFormat="1" ht="42" customHeight="1" x14ac:dyDescent="0.25">
      <c r="A16" s="61" t="s">
        <v>38</v>
      </c>
      <c r="B16" s="61"/>
      <c r="C16" s="61"/>
      <c r="D16" s="61"/>
      <c r="E16" s="61"/>
      <c r="F16" s="12">
        <v>300417511.63999999</v>
      </c>
      <c r="G16" s="13">
        <v>0.98599999999999999</v>
      </c>
      <c r="H16" s="38">
        <f>F16*G16/1000</f>
        <v>296211.66647703998</v>
      </c>
      <c r="I16" s="38">
        <v>186613.46071000001</v>
      </c>
      <c r="J16" s="38">
        <v>109598.20577</v>
      </c>
      <c r="L16" s="40"/>
      <c r="M16" s="41"/>
      <c r="N16" s="42"/>
      <c r="O16" s="20"/>
      <c r="P16" s="1"/>
    </row>
    <row r="17" spans="1:16" ht="15.75" x14ac:dyDescent="0.25">
      <c r="A17" s="59" t="s">
        <v>18</v>
      </c>
      <c r="B17" s="59"/>
      <c r="C17" s="59"/>
      <c r="D17" s="59"/>
      <c r="E17" s="59"/>
      <c r="F17" s="12"/>
      <c r="G17" s="13"/>
      <c r="H17" s="38">
        <f>H18</f>
        <v>154896.963231</v>
      </c>
      <c r="I17" s="38">
        <f>I18</f>
        <v>97585</v>
      </c>
      <c r="J17" s="38">
        <f>J18</f>
        <v>57311.963230999987</v>
      </c>
      <c r="L17" s="40"/>
      <c r="M17" s="41"/>
    </row>
    <row r="18" spans="1:16" ht="42" customHeight="1" x14ac:dyDescent="0.25">
      <c r="A18" s="61" t="s">
        <v>19</v>
      </c>
      <c r="B18" s="61"/>
      <c r="C18" s="61"/>
      <c r="D18" s="61"/>
      <c r="E18" s="61"/>
      <c r="F18" s="12">
        <v>163049434.97999999</v>
      </c>
      <c r="G18" s="13">
        <v>0.95</v>
      </c>
      <c r="H18" s="38">
        <f>I18+J18</f>
        <v>154896.963231</v>
      </c>
      <c r="I18" s="38">
        <v>97585</v>
      </c>
      <c r="J18" s="38">
        <v>57311.963230999987</v>
      </c>
      <c r="L18" s="40"/>
      <c r="M18" s="41"/>
      <c r="N18" s="20"/>
      <c r="O18" s="20"/>
      <c r="P18" s="20"/>
    </row>
    <row r="19" spans="1:16" s="43" customFormat="1" ht="29.25" customHeight="1" x14ac:dyDescent="0.25">
      <c r="A19" s="71" t="s">
        <v>39</v>
      </c>
      <c r="B19" s="72"/>
      <c r="C19" s="72"/>
      <c r="D19" s="72"/>
      <c r="E19" s="73"/>
      <c r="F19" s="44"/>
      <c r="G19" s="45"/>
      <c r="H19" s="38">
        <f>H20+H21</f>
        <v>511061.37619999994</v>
      </c>
      <c r="I19" s="38">
        <f>I20+I21</f>
        <v>321968.66700000002</v>
      </c>
      <c r="J19" s="38">
        <f>J20+J21</f>
        <v>189092.70918999999</v>
      </c>
      <c r="L19" s="40"/>
      <c r="M19" s="41"/>
      <c r="N19" s="46"/>
      <c r="O19" s="46"/>
      <c r="P19" s="46"/>
    </row>
    <row r="20" spans="1:16" ht="73.5" customHeight="1" x14ac:dyDescent="0.25">
      <c r="A20" s="61" t="s">
        <v>40</v>
      </c>
      <c r="B20" s="61"/>
      <c r="C20" s="61"/>
      <c r="D20" s="61"/>
      <c r="E20" s="61"/>
      <c r="F20" s="12">
        <v>208657650</v>
      </c>
      <c r="G20" s="13">
        <v>0.98199999999999998</v>
      </c>
      <c r="H20" s="38">
        <f t="shared" ref="H20:H21" si="0">F20*G20/1000</f>
        <v>204901.81229999999</v>
      </c>
      <c r="I20" s="38">
        <v>129088.14175</v>
      </c>
      <c r="J20" s="38">
        <v>75813.670549999995</v>
      </c>
      <c r="L20" s="40"/>
      <c r="M20" s="40"/>
      <c r="N20" s="20"/>
      <c r="O20" s="20"/>
      <c r="P20" s="20"/>
    </row>
    <row r="21" spans="1:16" ht="99.75" customHeight="1" x14ac:dyDescent="0.25">
      <c r="A21" s="75" t="s">
        <v>41</v>
      </c>
      <c r="B21" s="76"/>
      <c r="C21" s="76"/>
      <c r="D21" s="76"/>
      <c r="E21" s="77"/>
      <c r="F21" s="12">
        <v>311771450</v>
      </c>
      <c r="G21" s="13">
        <v>0.98199999999999998</v>
      </c>
      <c r="H21" s="38">
        <f t="shared" si="0"/>
        <v>306159.56389999995</v>
      </c>
      <c r="I21" s="38">
        <v>192880.52525000001</v>
      </c>
      <c r="J21" s="38">
        <v>113279.03864</v>
      </c>
      <c r="L21" s="40"/>
      <c r="M21" s="40"/>
      <c r="N21" s="20"/>
      <c r="O21" s="20"/>
      <c r="P21" s="20"/>
    </row>
    <row r="22" spans="1:16" ht="15.75" x14ac:dyDescent="0.25">
      <c r="A22" s="59" t="s">
        <v>23</v>
      </c>
      <c r="B22" s="59"/>
      <c r="C22" s="59"/>
      <c r="D22" s="59"/>
      <c r="E22" s="59"/>
      <c r="F22" s="12"/>
      <c r="G22" s="13"/>
      <c r="H22" s="38">
        <f>H23</f>
        <v>132933.16090000002</v>
      </c>
      <c r="I22" s="38">
        <f>I23</f>
        <v>83747.891369999998</v>
      </c>
      <c r="J22" s="38">
        <f>J23</f>
        <v>49185.269529999998</v>
      </c>
      <c r="L22" s="40"/>
      <c r="M22" s="41"/>
      <c r="N22" s="47"/>
    </row>
    <row r="23" spans="1:16" ht="48" customHeight="1" x14ac:dyDescent="0.25">
      <c r="A23" s="61" t="s">
        <v>42</v>
      </c>
      <c r="B23" s="61"/>
      <c r="C23" s="61"/>
      <c r="D23" s="61"/>
      <c r="E23" s="61"/>
      <c r="F23" s="12">
        <v>134957523.75634518</v>
      </c>
      <c r="G23" s="13">
        <v>0.98499999999999999</v>
      </c>
      <c r="H23" s="38">
        <f>F23*G23/1000</f>
        <v>132933.16090000002</v>
      </c>
      <c r="I23" s="38">
        <v>83747.891369999998</v>
      </c>
      <c r="J23" s="38">
        <v>49185.269529999998</v>
      </c>
      <c r="L23" s="40"/>
      <c r="M23" s="41"/>
      <c r="N23" s="48"/>
      <c r="O23" s="20"/>
    </row>
    <row r="24" spans="1:16" s="23" customFormat="1" ht="15.75" x14ac:dyDescent="0.25">
      <c r="A24" s="59" t="s">
        <v>43</v>
      </c>
      <c r="B24" s="59"/>
      <c r="C24" s="59"/>
      <c r="D24" s="59"/>
      <c r="E24" s="59"/>
      <c r="F24" s="24"/>
      <c r="G24" s="25"/>
      <c r="H24" s="38">
        <f>H25</f>
        <v>362602.03318000003</v>
      </c>
      <c r="I24" s="38">
        <f>I25</f>
        <v>228439.28091999999</v>
      </c>
      <c r="J24" s="38">
        <f>J25</f>
        <v>134162.75227999999</v>
      </c>
      <c r="L24" s="40"/>
      <c r="M24" s="41"/>
    </row>
    <row r="25" spans="1:16" ht="45" customHeight="1" x14ac:dyDescent="0.25">
      <c r="A25" s="61" t="s">
        <v>44</v>
      </c>
      <c r="B25" s="61"/>
      <c r="C25" s="61"/>
      <c r="D25" s="61"/>
      <c r="E25" s="61"/>
      <c r="F25" s="12">
        <v>366264679.89999998</v>
      </c>
      <c r="G25" s="13">
        <v>0.99</v>
      </c>
      <c r="H25" s="38">
        <v>362602.03318000003</v>
      </c>
      <c r="I25" s="38">
        <v>228439.28091999999</v>
      </c>
      <c r="J25" s="38">
        <v>134162.75227999999</v>
      </c>
      <c r="L25" s="40"/>
      <c r="M25" s="41"/>
      <c r="N25" s="40"/>
      <c r="O25" s="20"/>
    </row>
    <row r="26" spans="1:16" ht="15" customHeight="1" x14ac:dyDescent="0.25">
      <c r="A26" s="62" t="s">
        <v>28</v>
      </c>
      <c r="B26" s="62"/>
      <c r="C26" s="62"/>
      <c r="D26" s="62"/>
      <c r="E26" s="62"/>
      <c r="F26" s="26"/>
      <c r="G26" s="27"/>
      <c r="H26" s="28">
        <f>H28+H29</f>
        <v>1457705.1999880399</v>
      </c>
      <c r="I26" s="28">
        <f>I28+I29</f>
        <v>918354.3</v>
      </c>
      <c r="J26" s="28">
        <f>J28+J29</f>
        <v>539350.90000099991</v>
      </c>
    </row>
    <row r="27" spans="1:16" x14ac:dyDescent="0.25">
      <c r="A27" s="62" t="s">
        <v>29</v>
      </c>
      <c r="B27" s="62"/>
      <c r="C27" s="62"/>
      <c r="D27" s="62"/>
      <c r="E27" s="62"/>
      <c r="F27" s="26"/>
      <c r="G27" s="27"/>
      <c r="H27" s="29"/>
      <c r="I27" s="29"/>
      <c r="J27" s="29"/>
      <c r="L27" s="20"/>
      <c r="M27" s="20"/>
      <c r="N27" s="20"/>
    </row>
    <row r="28" spans="1:16" x14ac:dyDescent="0.25">
      <c r="A28" s="62" t="s">
        <v>30</v>
      </c>
      <c r="B28" s="62"/>
      <c r="C28" s="62"/>
      <c r="D28" s="62"/>
      <c r="E28" s="62"/>
      <c r="F28" s="26"/>
      <c r="G28" s="27"/>
      <c r="H28" s="28">
        <f>H15+H17</f>
        <v>451108.62970803998</v>
      </c>
      <c r="I28" s="28">
        <f>I15+I17</f>
        <v>284198.46071000001</v>
      </c>
      <c r="J28" s="28">
        <f>J15+J17</f>
        <v>166910.169001</v>
      </c>
    </row>
    <row r="29" spans="1:16" x14ac:dyDescent="0.25">
      <c r="A29" s="62" t="s">
        <v>31</v>
      </c>
      <c r="B29" s="62"/>
      <c r="C29" s="62"/>
      <c r="D29" s="62"/>
      <c r="E29" s="62"/>
      <c r="F29" s="26"/>
      <c r="G29" s="27"/>
      <c r="H29" s="28">
        <f>H19+H22+H24</f>
        <v>1006596.57028</v>
      </c>
      <c r="I29" s="28">
        <f>I19+I22+I24</f>
        <v>634155.83929000003</v>
      </c>
      <c r="J29" s="28">
        <f>J19+J22+J24</f>
        <v>372440.73099999997</v>
      </c>
    </row>
    <row r="31" spans="1:16" x14ac:dyDescent="0.25">
      <c r="A31" s="1" t="s">
        <v>32</v>
      </c>
    </row>
    <row r="33" spans="1:17" s="30" customFormat="1" ht="60" customHeight="1" x14ac:dyDescent="0.25">
      <c r="A33" s="56" t="s">
        <v>33</v>
      </c>
      <c r="B33" s="56"/>
      <c r="C33" s="56"/>
      <c r="D33" s="56"/>
      <c r="E33" s="56"/>
      <c r="F33" s="56"/>
      <c r="G33" s="56"/>
      <c r="H33" s="56"/>
      <c r="I33" s="56"/>
      <c r="J33" s="56"/>
    </row>
    <row r="35" spans="1:17" ht="60" customHeight="1" x14ac:dyDescent="0.25">
      <c r="A35" s="63" t="s">
        <v>34</v>
      </c>
      <c r="B35" s="63"/>
      <c r="C35" s="63"/>
      <c r="D35" s="63"/>
      <c r="E35" s="63"/>
      <c r="F35" s="63"/>
      <c r="G35" s="31"/>
      <c r="H35" s="78" t="s">
        <v>35</v>
      </c>
      <c r="I35" s="78"/>
      <c r="J35" s="78"/>
      <c r="L35" s="65"/>
      <c r="M35" s="65"/>
      <c r="O35" s="32"/>
      <c r="P35" s="32"/>
      <c r="Q35" s="32"/>
    </row>
  </sheetData>
  <mergeCells count="33">
    <mergeCell ref="A35:F35"/>
    <mergeCell ref="H35:J35"/>
    <mergeCell ref="L35:M35"/>
    <mergeCell ref="A26:E26"/>
    <mergeCell ref="A27:E27"/>
    <mergeCell ref="A28:E28"/>
    <mergeCell ref="A29:E29"/>
    <mergeCell ref="A33:J33"/>
    <mergeCell ref="A21:E21"/>
    <mergeCell ref="A22:E22"/>
    <mergeCell ref="A23:E23"/>
    <mergeCell ref="A24:E24"/>
    <mergeCell ref="A25:E25"/>
    <mergeCell ref="A16:E16"/>
    <mergeCell ref="A17:E17"/>
    <mergeCell ref="A18:E18"/>
    <mergeCell ref="A19:E19"/>
    <mergeCell ref="A20:E20"/>
    <mergeCell ref="A12:I12"/>
    <mergeCell ref="A13:E13"/>
    <mergeCell ref="A14:E14"/>
    <mergeCell ref="A15:E15"/>
    <mergeCell ref="M15:N15"/>
    <mergeCell ref="A8:J8"/>
    <mergeCell ref="A9:I9"/>
    <mergeCell ref="A10:I10"/>
    <mergeCell ref="M10:N10"/>
    <mergeCell ref="A11:I11"/>
    <mergeCell ref="A1:I1"/>
    <mergeCell ref="H3:I3"/>
    <mergeCell ref="A5:J5"/>
    <mergeCell ref="A6:I6"/>
    <mergeCell ref="A7:J7"/>
  </mergeCells>
  <pageMargins left="0.70866141732283472" right="0.70866141732283472" top="0.74803149606299213" bottom="0.74803149606299213" header="0.31496062992125984" footer="0.31496062992125984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L32"/>
  <sheetViews>
    <sheetView tabSelected="1" view="pageBreakPreview" workbookViewId="0">
      <selection activeCell="A8" sqref="A8:J8"/>
    </sheetView>
  </sheetViews>
  <sheetFormatPr defaultColWidth="8.85546875" defaultRowHeight="15" x14ac:dyDescent="0.25"/>
  <cols>
    <col min="1" max="1" width="10.28515625" style="1" customWidth="1"/>
    <col min="2" max="4" width="8.85546875" style="1"/>
    <col min="5" max="5" width="10.28515625" style="1" customWidth="1"/>
    <col min="6" max="6" width="22.7109375" style="1" customWidth="1"/>
    <col min="7" max="7" width="25.85546875" style="1" customWidth="1"/>
    <col min="8" max="10" width="16.42578125" style="1" customWidth="1"/>
    <col min="11" max="11" width="17.5703125" style="1" customWidth="1"/>
    <col min="12" max="12" width="17.28515625" style="1" customWidth="1"/>
    <col min="13" max="16384" width="8.85546875" style="1"/>
  </cols>
  <sheetData>
    <row r="1" spans="1:12" ht="69" customHeight="1" x14ac:dyDescent="0.25">
      <c r="A1" s="54" t="s">
        <v>0</v>
      </c>
      <c r="B1" s="54"/>
      <c r="C1" s="54"/>
      <c r="D1" s="54"/>
      <c r="E1" s="54"/>
      <c r="F1" s="54"/>
      <c r="G1" s="54"/>
      <c r="H1" s="54"/>
      <c r="I1" s="54"/>
    </row>
    <row r="3" spans="1:12" x14ac:dyDescent="0.25">
      <c r="H3" s="55" t="s">
        <v>45</v>
      </c>
      <c r="I3" s="55"/>
      <c r="J3" s="2"/>
    </row>
    <row r="5" spans="1:12" x14ac:dyDescent="0.25">
      <c r="A5" s="56" t="s">
        <v>2</v>
      </c>
      <c r="B5" s="56"/>
      <c r="C5" s="56"/>
      <c r="D5" s="56"/>
      <c r="E5" s="56"/>
      <c r="F5" s="56"/>
      <c r="G5" s="56"/>
      <c r="H5" s="56"/>
      <c r="I5" s="56"/>
      <c r="J5" s="56"/>
    </row>
    <row r="6" spans="1:12" x14ac:dyDescent="0.25">
      <c r="A6" s="56" t="s">
        <v>3</v>
      </c>
      <c r="B6" s="56"/>
      <c r="C6" s="56"/>
      <c r="D6" s="56"/>
      <c r="E6" s="56"/>
      <c r="F6" s="56"/>
      <c r="G6" s="56"/>
      <c r="H6" s="56"/>
      <c r="I6" s="56"/>
      <c r="J6" s="3"/>
    </row>
    <row r="7" spans="1:12" x14ac:dyDescent="0.25">
      <c r="A7" s="56" t="s">
        <v>53</v>
      </c>
      <c r="B7" s="56"/>
      <c r="C7" s="56"/>
      <c r="D7" s="56"/>
      <c r="E7" s="56"/>
      <c r="F7" s="56"/>
      <c r="G7" s="56"/>
      <c r="H7" s="56"/>
      <c r="I7" s="56"/>
      <c r="J7" s="56"/>
    </row>
    <row r="8" spans="1:12" ht="30" customHeight="1" x14ac:dyDescent="0.25">
      <c r="A8" s="56" t="s">
        <v>4</v>
      </c>
      <c r="B8" s="56"/>
      <c r="C8" s="56"/>
      <c r="D8" s="56"/>
      <c r="E8" s="56"/>
      <c r="F8" s="56"/>
      <c r="G8" s="56"/>
      <c r="H8" s="56"/>
      <c r="I8" s="56"/>
      <c r="J8" s="56"/>
    </row>
    <row r="9" spans="1:12" x14ac:dyDescent="0.25">
      <c r="A9" s="56" t="s">
        <v>5</v>
      </c>
      <c r="B9" s="56"/>
      <c r="C9" s="56"/>
      <c r="D9" s="56"/>
      <c r="E9" s="56"/>
      <c r="F9" s="56"/>
      <c r="G9" s="56"/>
      <c r="H9" s="56"/>
      <c r="I9" s="56"/>
      <c r="J9" s="3"/>
    </row>
    <row r="10" spans="1:12" x14ac:dyDescent="0.25">
      <c r="A10" s="56" t="s">
        <v>6</v>
      </c>
      <c r="B10" s="56"/>
      <c r="C10" s="56"/>
      <c r="D10" s="56"/>
      <c r="E10" s="56"/>
      <c r="F10" s="56"/>
      <c r="G10" s="56"/>
      <c r="H10" s="56"/>
      <c r="I10" s="56"/>
      <c r="J10" s="3"/>
    </row>
    <row r="11" spans="1:12" x14ac:dyDescent="0.25">
      <c r="A11" s="56" t="s">
        <v>7</v>
      </c>
      <c r="B11" s="56"/>
      <c r="C11" s="56"/>
      <c r="D11" s="56"/>
      <c r="E11" s="56"/>
      <c r="F11" s="56"/>
      <c r="G11" s="56"/>
      <c r="H11" s="56"/>
      <c r="I11" s="56"/>
      <c r="J11" s="3"/>
    </row>
    <row r="12" spans="1:12" x14ac:dyDescent="0.25">
      <c r="A12" s="56" t="s">
        <v>8</v>
      </c>
      <c r="B12" s="56"/>
      <c r="C12" s="56"/>
      <c r="D12" s="56"/>
      <c r="E12" s="56"/>
      <c r="F12" s="56"/>
      <c r="G12" s="56"/>
      <c r="H12" s="56"/>
      <c r="I12" s="56"/>
      <c r="J12" s="3"/>
      <c r="K12" s="49"/>
      <c r="L12" s="20"/>
    </row>
    <row r="13" spans="1:12" s="7" customFormat="1" ht="127.5" customHeight="1" x14ac:dyDescent="0.25">
      <c r="A13" s="68" t="s">
        <v>9</v>
      </c>
      <c r="B13" s="69"/>
      <c r="C13" s="69"/>
      <c r="D13" s="69"/>
      <c r="E13" s="70"/>
      <c r="F13" s="8" t="s">
        <v>10</v>
      </c>
      <c r="G13" s="8" t="s">
        <v>11</v>
      </c>
      <c r="H13" s="8" t="s">
        <v>12</v>
      </c>
      <c r="I13" s="8" t="s">
        <v>13</v>
      </c>
      <c r="J13" s="8" t="s">
        <v>14</v>
      </c>
      <c r="K13" s="49"/>
    </row>
    <row r="14" spans="1:12" s="9" customFormat="1" ht="26.25" customHeight="1" x14ac:dyDescent="0.2">
      <c r="A14" s="58">
        <v>1</v>
      </c>
      <c r="B14" s="58"/>
      <c r="C14" s="58"/>
      <c r="D14" s="58"/>
      <c r="E14" s="58"/>
      <c r="F14" s="10">
        <v>2</v>
      </c>
      <c r="G14" s="10">
        <v>3</v>
      </c>
      <c r="H14" s="11" t="s">
        <v>15</v>
      </c>
      <c r="I14" s="11" t="s">
        <v>16</v>
      </c>
      <c r="J14" s="10" t="s">
        <v>17</v>
      </c>
    </row>
    <row r="15" spans="1:12" s="9" customFormat="1" ht="19.5" customHeight="1" x14ac:dyDescent="0.2">
      <c r="A15" s="71" t="s">
        <v>37</v>
      </c>
      <c r="B15" s="72"/>
      <c r="C15" s="72"/>
      <c r="D15" s="72"/>
      <c r="E15" s="73"/>
      <c r="F15" s="50"/>
      <c r="G15" s="13"/>
      <c r="H15" s="14">
        <v>288619.84126999998</v>
      </c>
      <c r="I15" s="14">
        <v>181830.5</v>
      </c>
      <c r="J15" s="14">
        <v>106789.34126999998</v>
      </c>
    </row>
    <row r="16" spans="1:12" s="9" customFormat="1" ht="44.25" customHeight="1" x14ac:dyDescent="0.2">
      <c r="A16" s="75" t="s">
        <v>46</v>
      </c>
      <c r="B16" s="76"/>
      <c r="C16" s="76"/>
      <c r="D16" s="76"/>
      <c r="E16" s="77"/>
      <c r="F16" s="19">
        <v>292717891.75</v>
      </c>
      <c r="G16" s="13">
        <v>0.98599999999999999</v>
      </c>
      <c r="H16" s="14">
        <v>288619.84126999998</v>
      </c>
      <c r="I16" s="14">
        <v>181830.5</v>
      </c>
      <c r="J16" s="14">
        <v>106789.34126999998</v>
      </c>
    </row>
    <row r="17" spans="1:12" s="9" customFormat="1" ht="17.25" customHeight="1" x14ac:dyDescent="0.2">
      <c r="A17" s="71" t="s">
        <v>47</v>
      </c>
      <c r="B17" s="72"/>
      <c r="C17" s="72"/>
      <c r="D17" s="72"/>
      <c r="E17" s="73"/>
      <c r="F17" s="51"/>
      <c r="G17" s="13"/>
      <c r="H17" s="14">
        <v>323828.41269999999</v>
      </c>
      <c r="I17" s="14">
        <v>204011.9</v>
      </c>
      <c r="J17" s="14">
        <v>119816.51269999999</v>
      </c>
    </row>
    <row r="18" spans="1:12" s="9" customFormat="1" ht="44.25" customHeight="1" x14ac:dyDescent="0.2">
      <c r="A18" s="75" t="s">
        <v>48</v>
      </c>
      <c r="B18" s="76"/>
      <c r="C18" s="76"/>
      <c r="D18" s="76"/>
      <c r="E18" s="77"/>
      <c r="F18" s="19">
        <v>327761551.31999999</v>
      </c>
      <c r="G18" s="13">
        <v>0.98799999999999999</v>
      </c>
      <c r="H18" s="14">
        <v>323828.41269999999</v>
      </c>
      <c r="I18" s="14">
        <v>204011.9</v>
      </c>
      <c r="J18" s="14">
        <v>119816.51269999999</v>
      </c>
    </row>
    <row r="19" spans="1:12" s="9" customFormat="1" ht="18.75" customHeight="1" x14ac:dyDescent="0.2">
      <c r="A19" s="71" t="s">
        <v>43</v>
      </c>
      <c r="B19" s="72"/>
      <c r="C19" s="72"/>
      <c r="D19" s="72"/>
      <c r="E19" s="73"/>
      <c r="F19" s="52"/>
      <c r="G19" s="25"/>
      <c r="H19" s="14">
        <v>812278.41269999999</v>
      </c>
      <c r="I19" s="14">
        <v>511735.4</v>
      </c>
      <c r="J19" s="14">
        <v>300543.01269999996</v>
      </c>
    </row>
    <row r="20" spans="1:12" s="9" customFormat="1" ht="44.25" customHeight="1" x14ac:dyDescent="0.2">
      <c r="A20" s="75" t="s">
        <v>49</v>
      </c>
      <c r="B20" s="76"/>
      <c r="C20" s="76"/>
      <c r="D20" s="76"/>
      <c r="E20" s="77"/>
      <c r="F20" s="19">
        <v>820483245.14999998</v>
      </c>
      <c r="G20" s="13">
        <v>0.99</v>
      </c>
      <c r="H20" s="14">
        <v>812278.41269999999</v>
      </c>
      <c r="I20" s="14">
        <v>511735.4</v>
      </c>
      <c r="J20" s="14">
        <v>300543.01269999996</v>
      </c>
    </row>
    <row r="21" spans="1:12" s="23" customFormat="1" ht="15.75" x14ac:dyDescent="0.25">
      <c r="A21" s="59" t="s">
        <v>50</v>
      </c>
      <c r="B21" s="59"/>
      <c r="C21" s="59"/>
      <c r="D21" s="59"/>
      <c r="E21" s="59"/>
      <c r="F21" s="24"/>
      <c r="G21" s="25"/>
      <c r="H21" s="14">
        <v>791497.77778</v>
      </c>
      <c r="I21" s="14">
        <v>498643.6</v>
      </c>
      <c r="J21" s="14">
        <v>292854.17778000003</v>
      </c>
      <c r="K21" s="1"/>
    </row>
    <row r="22" spans="1:12" ht="45" customHeight="1" x14ac:dyDescent="0.25">
      <c r="A22" s="61" t="s">
        <v>51</v>
      </c>
      <c r="B22" s="61"/>
      <c r="C22" s="61"/>
      <c r="D22" s="61"/>
      <c r="E22" s="61"/>
      <c r="F22" s="19">
        <v>799492704.83000004</v>
      </c>
      <c r="G22" s="13">
        <v>0.99</v>
      </c>
      <c r="H22" s="14">
        <v>791497.77778</v>
      </c>
      <c r="I22" s="14">
        <v>498643.6</v>
      </c>
      <c r="J22" s="14">
        <v>292854.17778000003</v>
      </c>
      <c r="K22" s="40"/>
    </row>
    <row r="23" spans="1:12" ht="15" customHeight="1" x14ac:dyDescent="0.25">
      <c r="A23" s="62" t="s">
        <v>28</v>
      </c>
      <c r="B23" s="62"/>
      <c r="C23" s="62"/>
      <c r="D23" s="62"/>
      <c r="E23" s="62"/>
      <c r="F23" s="26"/>
      <c r="G23" s="27"/>
      <c r="H23" s="28">
        <f>H25+H26+H27</f>
        <v>2216224.4444500003</v>
      </c>
      <c r="I23" s="28">
        <f>I25+I26+I27</f>
        <v>1396221.4</v>
      </c>
      <c r="J23" s="28">
        <f>J25+J26+J27</f>
        <v>820003.04444999993</v>
      </c>
      <c r="K23" s="53"/>
    </row>
    <row r="24" spans="1:12" x14ac:dyDescent="0.25">
      <c r="A24" s="62" t="s">
        <v>29</v>
      </c>
      <c r="B24" s="62"/>
      <c r="C24" s="62"/>
      <c r="D24" s="62"/>
      <c r="E24" s="62"/>
      <c r="F24" s="26"/>
      <c r="G24" s="27"/>
      <c r="H24" s="29"/>
      <c r="I24" s="28"/>
      <c r="J24" s="28"/>
    </row>
    <row r="25" spans="1:12" x14ac:dyDescent="0.25">
      <c r="A25" s="62" t="s">
        <v>30</v>
      </c>
      <c r="B25" s="62"/>
      <c r="C25" s="62"/>
      <c r="D25" s="62"/>
      <c r="E25" s="62"/>
      <c r="F25" s="26"/>
      <c r="G25" s="27"/>
      <c r="H25" s="28">
        <f>H15+H17</f>
        <v>612448.25396999996</v>
      </c>
      <c r="I25" s="28">
        <f>I15+I17</f>
        <v>385842.4</v>
      </c>
      <c r="J25" s="28">
        <f>J15+J17</f>
        <v>226605.85396999997</v>
      </c>
    </row>
    <row r="26" spans="1:12" x14ac:dyDescent="0.25">
      <c r="A26" s="62" t="s">
        <v>52</v>
      </c>
      <c r="B26" s="62"/>
      <c r="C26" s="62"/>
      <c r="D26" s="62"/>
      <c r="E26" s="62"/>
      <c r="F26" s="26"/>
      <c r="G26" s="27"/>
      <c r="H26" s="28">
        <f>H21</f>
        <v>791497.77778</v>
      </c>
      <c r="I26" s="28">
        <f>I21</f>
        <v>498643.6</v>
      </c>
      <c r="J26" s="28">
        <f>J21</f>
        <v>292854.17778000003</v>
      </c>
    </row>
    <row r="27" spans="1:12" x14ac:dyDescent="0.25">
      <c r="A27" s="79" t="s">
        <v>31</v>
      </c>
      <c r="B27" s="80"/>
      <c r="C27" s="80"/>
      <c r="D27" s="80"/>
      <c r="E27" s="81"/>
      <c r="F27" s="26"/>
      <c r="G27" s="27"/>
      <c r="H27" s="28">
        <f>H19</f>
        <v>812278.41269999999</v>
      </c>
      <c r="I27" s="28">
        <f>I19</f>
        <v>511735.4</v>
      </c>
      <c r="J27" s="28">
        <f>J19</f>
        <v>300543.01269999996</v>
      </c>
    </row>
    <row r="28" spans="1:12" x14ac:dyDescent="0.25">
      <c r="A28" s="1" t="s">
        <v>32</v>
      </c>
    </row>
    <row r="30" spans="1:12" s="30" customFormat="1" ht="60" customHeight="1" x14ac:dyDescent="0.25">
      <c r="A30" s="56" t="s">
        <v>33</v>
      </c>
      <c r="B30" s="56"/>
      <c r="C30" s="56"/>
      <c r="D30" s="56"/>
      <c r="E30" s="56"/>
      <c r="F30" s="56"/>
      <c r="G30" s="56"/>
      <c r="H30" s="56"/>
      <c r="I30" s="56"/>
      <c r="J30" s="56"/>
    </row>
    <row r="32" spans="1:12" ht="64.5" customHeight="1" x14ac:dyDescent="0.25">
      <c r="A32" s="63" t="s">
        <v>34</v>
      </c>
      <c r="B32" s="63"/>
      <c r="C32" s="63"/>
      <c r="D32" s="63"/>
      <c r="E32" s="63"/>
      <c r="F32" s="63"/>
      <c r="G32" s="31"/>
      <c r="H32" s="78" t="s">
        <v>35</v>
      </c>
      <c r="I32" s="78"/>
      <c r="J32" s="78"/>
      <c r="K32" s="32"/>
      <c r="L32" s="32"/>
    </row>
  </sheetData>
  <mergeCells count="28">
    <mergeCell ref="A30:J30"/>
    <mergeCell ref="A32:F32"/>
    <mergeCell ref="H32:J32"/>
    <mergeCell ref="A23:E23"/>
    <mergeCell ref="A24:E24"/>
    <mergeCell ref="A25:E25"/>
    <mergeCell ref="A26:E26"/>
    <mergeCell ref="A27:E27"/>
    <mergeCell ref="A18:E18"/>
    <mergeCell ref="A19:E19"/>
    <mergeCell ref="A20:E20"/>
    <mergeCell ref="A21:E21"/>
    <mergeCell ref="A22:E22"/>
    <mergeCell ref="A13:E13"/>
    <mergeCell ref="A14:E14"/>
    <mergeCell ref="A15:E15"/>
    <mergeCell ref="A16:E16"/>
    <mergeCell ref="A17:E17"/>
    <mergeCell ref="A8:J8"/>
    <mergeCell ref="A9:I9"/>
    <mergeCell ref="A10:I10"/>
    <mergeCell ref="A11:I11"/>
    <mergeCell ref="A12:I12"/>
    <mergeCell ref="A1:I1"/>
    <mergeCell ref="H3:I3"/>
    <mergeCell ref="A5:J5"/>
    <mergeCell ref="A6:I6"/>
    <mergeCell ref="A7:J7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2026</vt:lpstr>
      <vt:lpstr>2027</vt:lpstr>
      <vt:lpstr>2028</vt:lpstr>
      <vt:lpstr>'2026'!Область_печати</vt:lpstr>
      <vt:lpstr>'2027'!Область_печати</vt:lpstr>
      <vt:lpstr>'2028'!Область_печати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 Олег Валерьевич</dc:creator>
  <cp:lastModifiedBy>Дмитриева Светлана Андреевна</cp:lastModifiedBy>
  <cp:revision>15</cp:revision>
  <dcterms:created xsi:type="dcterms:W3CDTF">2012-06-08T04:38:17Z</dcterms:created>
  <dcterms:modified xsi:type="dcterms:W3CDTF">2025-10-20T05:38:50Z</dcterms:modified>
</cp:coreProperties>
</file>